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<sst xmlns="http://schemas.openxmlformats.org/spreadsheetml/2006/main" count="55" uniqueCount="54">
  <si>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</si>
  <si>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</si>
  <si>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</si>
  <si>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</si>
  <si>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</si>
  <si>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</si>
  <si>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</si>
  <si>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</si>
  <si>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</si>
  <si>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</si>
  <si>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</si>
  <si>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</si>
  <si>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</si>
  <si>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</si>
  <si>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</si>
  <si>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</si>
  <si>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</si>
  <si>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</si>
  <si>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</si>
  <si>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</si>
  <si>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</si>
  <si>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</si>
  <si>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</si>
  <si>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</si>
  <si>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</si>
  <si>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</si>
  <si>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</si>
  <si>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</si>
  <si>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</si>
  <si>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</si>
  <si>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</si>
  <si>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</si>
  <si>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</si>
  <si>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</si>
  <si>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</si>
  <si>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</si>
  <si>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</si>
  <si>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</si>
  <si>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</si>
  <si>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</si>
  <si>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</si>
  <si>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</si>
  <si>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</si>
  <si>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</si>
  <si>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</si>
  <si>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</si>
  <si>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</si>
  <si>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</si>
  <si>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</si>
  <si>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</si>
  <si>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</si>
  <si>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</si>
  <si>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</si>
  <si>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01 липня 2019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</si>
</sst>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173" fontId="24" fillId="0" borderId="15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72" fontId="21" fillId="0" borderId="16" xfId="57" applyNumberFormat="1" applyFont="1" applyFill="1" applyBorder="1" applyAlignment="1" applyProtection="1">
      <alignment horizontal="center" vertical="center"/>
      <protection hidden="1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8" xfId="57" applyNumberFormat="1" applyFont="1" applyFill="1" applyBorder="1" applyAlignment="1" applyProtection="1">
      <alignment horizontal="center" vertical="center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0" fontId="22" fillId="0" borderId="21" xfId="57" applyFont="1" applyFill="1" applyBorder="1" applyAlignment="1" applyProtection="1">
      <alignment vertical="center" wrapText="1"/>
      <protection/>
    </xf>
    <xf numFmtId="0" fontId="26" fillId="0" borderId="19" xfId="57" applyFont="1" applyFill="1" applyBorder="1" applyAlignment="1" applyProtection="1">
      <alignment horizontal="left" vertical="center" wrapText="1"/>
      <protection/>
    </xf>
    <xf numFmtId="172" fontId="27" fillId="0" borderId="22" xfId="57" applyNumberFormat="1" applyFont="1" applyFill="1" applyBorder="1" applyAlignment="1">
      <alignment horizontal="right" vertical="center" wrapText="1" shrinkToFit="1"/>
      <protection/>
    </xf>
    <xf numFmtId="0" fontId="21" fillId="27" borderId="15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21" xfId="57" applyFont="1" applyBorder="1" applyAlignment="1">
      <alignment horizontal="left" vertical="center"/>
      <protection/>
    </xf>
    <xf numFmtId="0" fontId="22" fillId="0" borderId="19" xfId="57" applyFont="1" applyBorder="1" applyAlignment="1">
      <alignment horizontal="left" vertical="center"/>
      <protection/>
    </xf>
    <xf numFmtId="0" fontId="21" fillId="27" borderId="25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27" borderId="26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8" fillId="0" borderId="21" xfId="54" applyNumberFormat="1" applyFont="1" applyBorder="1">
      <alignment/>
      <protection/>
    </xf>
    <xf numFmtId="4" fontId="22" fillId="0" borderId="21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27" xfId="57" applyNumberFormat="1" applyFont="1" applyFill="1" applyBorder="1" applyAlignment="1">
      <alignment horizontal="right" vertical="center" wrapText="1" shrinkToFit="1"/>
      <protection/>
    </xf>
    <xf numFmtId="4" fontId="21" fillId="27" borderId="2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22" fillId="0" borderId="29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21" xfId="54" applyNumberFormat="1" applyFont="1" applyBorder="1">
      <alignment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2" fillId="0" borderId="22" xfId="57" applyNumberFormat="1" applyFont="1" applyFill="1" applyBorder="1" applyAlignment="1">
      <alignment horizontal="right" vertical="center" wrapText="1" shrinkToFit="1"/>
      <protection/>
    </xf>
    <xf numFmtId="4" fontId="27" fillId="0" borderId="22" xfId="57" applyNumberFormat="1" applyFont="1" applyFill="1" applyBorder="1" applyAlignment="1">
      <alignment horizontal="right" vertical="center" wrapText="1" shrinkToFit="1"/>
      <protection/>
    </xf>
    <xf numFmtId="172" fontId="22" fillId="0" borderId="22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30" xfId="57" applyNumberFormat="1" applyFont="1" applyFill="1" applyBorder="1" applyAlignment="1">
      <alignment vertical="center"/>
      <protection/>
    </xf>
    <xf numFmtId="172" fontId="22" fillId="0" borderId="22" xfId="57" applyNumberFormat="1" applyFont="1" applyFill="1" applyBorder="1" applyAlignment="1">
      <alignment vertical="center"/>
      <protection/>
    </xf>
    <xf numFmtId="172" fontId="21" fillId="27" borderId="26" xfId="57" applyNumberFormat="1" applyFont="1" applyFill="1" applyBorder="1" applyAlignment="1">
      <alignment horizontal="right" vertical="center" wrapText="1" shrinkToFit="1"/>
      <protection/>
    </xf>
    <xf numFmtId="49" fontId="22" fillId="33" borderId="11" xfId="57" applyNumberFormat="1" applyFont="1" applyFill="1" applyBorder="1" applyAlignment="1" applyProtection="1">
      <alignment horizontal="center" vertical="center"/>
      <protection/>
    </xf>
    <xf numFmtId="0" fontId="22" fillId="33" borderId="21" xfId="57" applyFont="1" applyFill="1" applyBorder="1" applyAlignment="1" applyProtection="1">
      <alignment horizontal="left" vertical="center" wrapText="1"/>
      <protection/>
    </xf>
    <xf numFmtId="172" fontId="22" fillId="33" borderId="21" xfId="0" applyNumberFormat="1" applyFont="1" applyFill="1" applyBorder="1" applyAlignment="1">
      <alignment/>
    </xf>
    <xf numFmtId="172" fontId="22" fillId="33" borderId="22" xfId="57" applyNumberFormat="1" applyFont="1" applyFill="1" applyBorder="1" applyAlignment="1">
      <alignment horizontal="right" wrapText="1" shrinkToFit="1"/>
      <protection/>
    </xf>
    <xf numFmtId="49" fontId="22" fillId="33" borderId="10" xfId="57" applyNumberFormat="1" applyFont="1" applyFill="1" applyBorder="1" applyAlignment="1" applyProtection="1">
      <alignment horizontal="center" vertical="center"/>
      <protection/>
    </xf>
    <xf numFmtId="0" fontId="22" fillId="33" borderId="29" xfId="57" applyFont="1" applyFill="1" applyBorder="1" applyAlignment="1" applyProtection="1">
      <alignment horizontal="left" vertical="center" wrapText="1"/>
      <protection/>
    </xf>
    <xf numFmtId="172" fontId="22" fillId="33" borderId="31" xfId="57" applyNumberFormat="1" applyFont="1" applyFill="1" applyBorder="1" applyAlignment="1">
      <alignment horizontal="right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4" borderId="15" xfId="63" applyFont="1" applyFill="1" applyBorder="1" applyAlignment="1" applyProtection="1">
      <alignment horizontal="center" vertical="center" wrapText="1"/>
      <protection/>
    </xf>
    <xf numFmtId="0" fontId="21" fillId="34" borderId="17" xfId="63" applyFont="1" applyFill="1" applyBorder="1" applyAlignment="1" applyProtection="1">
      <alignment horizontal="center" vertical="center" wrapText="1"/>
      <protection/>
    </xf>
    <xf numFmtId="0" fontId="21" fillId="34" borderId="32" xfId="63" applyFont="1" applyFill="1" applyBorder="1" applyAlignment="1" applyProtection="1">
      <alignment horizontal="center" vertical="center" wrapText="1"/>
      <protection/>
    </xf>
    <xf numFmtId="0" fontId="21" fillId="33" borderId="33" xfId="63" applyFont="1" applyFill="1" applyBorder="1" applyAlignment="1" applyProtection="1">
      <alignment horizontal="center" vertical="center" wrapText="1"/>
      <protection/>
    </xf>
    <xf numFmtId="0" fontId="21" fillId="33" borderId="34" xfId="63" applyFont="1" applyFill="1" applyBorder="1" applyAlignment="1" applyProtection="1">
      <alignment horizontal="center" vertical="center" wrapText="1"/>
      <protection/>
    </xf>
    <xf numFmtId="0" fontId="21" fillId="33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64" t="s">
        <v>23</v>
      </c>
      <c r="B1" s="64"/>
      <c r="C1" s="64"/>
      <c r="D1" s="64"/>
      <c r="E1" s="64"/>
    </row>
    <row r="2" spans="1:5" ht="22.5">
      <c r="A2" s="64" t="s">
        <v>53</v>
      </c>
      <c r="B2" s="64"/>
      <c r="C2" s="64"/>
      <c r="D2" s="64"/>
      <c r="E2" s="64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5" t="s">
        <v>1</v>
      </c>
      <c r="C4" s="16" t="s">
        <v>42</v>
      </c>
      <c r="D4" s="16" t="s">
        <v>20</v>
      </c>
      <c r="E4" s="17" t="s">
        <v>4</v>
      </c>
    </row>
    <row r="5" spans="1:5" ht="23.25" customHeight="1" thickBot="1">
      <c r="A5" s="65" t="s">
        <v>6</v>
      </c>
      <c r="B5" s="66"/>
      <c r="C5" s="66"/>
      <c r="D5" s="66"/>
      <c r="E5" s="67"/>
    </row>
    <row r="6" spans="1:5" ht="29.25" customHeight="1" thickBot="1">
      <c r="A6" s="18">
        <v>10000000</v>
      </c>
      <c r="B6" s="19" t="s">
        <v>2</v>
      </c>
      <c r="C6" s="38">
        <f>C7+C8+C9</f>
        <v>25717</v>
      </c>
      <c r="D6" s="38">
        <f>D7+D8+D9</f>
        <v>30456.63311</v>
      </c>
      <c r="E6" s="47">
        <f>D6/C6*100</f>
        <v>118.42996115410041</v>
      </c>
    </row>
    <row r="7" spans="1:5" ht="30.75" customHeight="1">
      <c r="A7" s="21">
        <v>11010000</v>
      </c>
      <c r="B7" s="22" t="s">
        <v>10</v>
      </c>
      <c r="C7" s="39">
        <v>25710</v>
      </c>
      <c r="D7" s="48">
        <v>29443.3459</v>
      </c>
      <c r="E7" s="23">
        <f>D7/C7*100</f>
        <v>114.52098755348115</v>
      </c>
    </row>
    <row r="8" spans="1:5" ht="39" customHeight="1">
      <c r="A8" s="7" t="s">
        <v>22</v>
      </c>
      <c r="B8" s="24" t="s">
        <v>21</v>
      </c>
      <c r="C8" s="39">
        <v>7</v>
      </c>
      <c r="D8" s="39">
        <v>7.94544</v>
      </c>
      <c r="E8" s="23">
        <f>D8/C8*100</f>
        <v>113.50628571428571</v>
      </c>
    </row>
    <row r="9" spans="1:5" ht="39" customHeight="1" thickBot="1">
      <c r="A9" s="7">
        <v>13000000</v>
      </c>
      <c r="B9" s="24" t="s">
        <v>50</v>
      </c>
      <c r="C9" s="40"/>
      <c r="D9" s="40">
        <v>1005.34177</v>
      </c>
      <c r="E9" s="23"/>
    </row>
    <row r="10" spans="1:5" ht="27" customHeight="1" thickBot="1">
      <c r="A10" s="18">
        <v>20000000</v>
      </c>
      <c r="B10" s="19" t="s">
        <v>3</v>
      </c>
      <c r="C10" s="38">
        <f>C11+C14+C12+C13</f>
        <v>320</v>
      </c>
      <c r="D10" s="38">
        <f>D11+D14+D12+D13</f>
        <v>567.293</v>
      </c>
      <c r="E10" s="20">
        <f>D10/C10*100</f>
        <v>177.2790625</v>
      </c>
    </row>
    <row r="11" spans="1:5" ht="51.75" customHeight="1">
      <c r="A11" s="21" t="s">
        <v>24</v>
      </c>
      <c r="B11" s="44" t="s">
        <v>25</v>
      </c>
      <c r="C11" s="39">
        <v>8</v>
      </c>
      <c r="D11" s="48">
        <v>8.847</v>
      </c>
      <c r="E11" s="52">
        <f>D11/C11*100</f>
        <v>110.58749999999999</v>
      </c>
    </row>
    <row r="12" spans="1:5" ht="28.5" customHeight="1">
      <c r="A12" s="7" t="s">
        <v>29</v>
      </c>
      <c r="B12" s="45" t="s">
        <v>30</v>
      </c>
      <c r="C12" s="48">
        <v>262</v>
      </c>
      <c r="D12" s="48">
        <v>404.121</v>
      </c>
      <c r="E12" s="52">
        <f>D12/C12*100</f>
        <v>154.24465648854962</v>
      </c>
    </row>
    <row r="13" spans="1:12" ht="54.75" customHeight="1">
      <c r="A13" s="4" t="s">
        <v>51</v>
      </c>
      <c r="B13" s="46" t="s">
        <v>52</v>
      </c>
      <c r="C13" s="48"/>
      <c r="D13" s="48">
        <v>49.705</v>
      </c>
      <c r="E13" s="50"/>
      <c r="L13" s="26" t="s">
        <v>49</v>
      </c>
    </row>
    <row r="14" spans="1:6" ht="28.5" customHeight="1" thickBot="1">
      <c r="A14" s="4" t="s">
        <v>27</v>
      </c>
      <c r="B14" s="46" t="s">
        <v>28</v>
      </c>
      <c r="C14" s="48">
        <v>50</v>
      </c>
      <c r="D14" s="48">
        <v>104.62</v>
      </c>
      <c r="E14" s="51" t="s">
        <v>49</v>
      </c>
      <c r="F14" s="5">
        <f>D14/C14*100</f>
        <v>209.24</v>
      </c>
    </row>
    <row r="15" spans="1:5" ht="28.5" customHeight="1" hidden="1" thickBot="1">
      <c r="A15" s="18" t="s">
        <v>38</v>
      </c>
      <c r="B15" s="19" t="s">
        <v>39</v>
      </c>
      <c r="C15" s="38">
        <f>C16</f>
        <v>0</v>
      </c>
      <c r="D15" s="38">
        <f>D16</f>
        <v>0</v>
      </c>
      <c r="E15" s="47"/>
    </row>
    <row r="16" spans="1:5" ht="60.75" hidden="1" thickBot="1">
      <c r="A16" s="21" t="s">
        <v>40</v>
      </c>
      <c r="B16" s="25" t="s">
        <v>41</v>
      </c>
      <c r="C16" s="41"/>
      <c r="D16" s="42"/>
      <c r="E16" s="49"/>
    </row>
    <row r="17" spans="1:5" ht="19.5" thickBot="1">
      <c r="A17" s="27"/>
      <c r="B17" s="28" t="s">
        <v>8</v>
      </c>
      <c r="C17" s="43">
        <f>C6+C10+C15</f>
        <v>26037</v>
      </c>
      <c r="D17" s="43">
        <f>D6+D10+D15</f>
        <v>31023.92611</v>
      </c>
      <c r="E17" s="53">
        <f aca="true" t="shared" si="0" ref="E17:E23">D17/C17*100</f>
        <v>119.15322852095096</v>
      </c>
    </row>
    <row r="18" spans="1:5" ht="22.5" customHeight="1" thickBot="1">
      <c r="A18" s="18" t="s">
        <v>5</v>
      </c>
      <c r="B18" s="19" t="s">
        <v>7</v>
      </c>
      <c r="C18" s="38">
        <f>C19+C22+C20+C21</f>
        <v>157647.77000000002</v>
      </c>
      <c r="D18" s="38">
        <f>D19+D22+D20+D21</f>
        <v>153961.99000000002</v>
      </c>
      <c r="E18" s="20">
        <f t="shared" si="0"/>
        <v>97.66201577098109</v>
      </c>
    </row>
    <row r="19" spans="1:5" ht="24.75" customHeight="1">
      <c r="A19" s="29">
        <v>41020000</v>
      </c>
      <c r="B19" s="30" t="s">
        <v>43</v>
      </c>
      <c r="C19" s="48">
        <v>6874.8</v>
      </c>
      <c r="D19" s="48">
        <v>6874.8</v>
      </c>
      <c r="E19" s="54">
        <f t="shared" si="0"/>
        <v>100</v>
      </c>
    </row>
    <row r="20" spans="1:5" ht="24.75" customHeight="1">
      <c r="A20" s="31">
        <v>41030000</v>
      </c>
      <c r="B20" s="32" t="s">
        <v>44</v>
      </c>
      <c r="C20" s="48">
        <v>49747.8</v>
      </c>
      <c r="D20" s="48">
        <v>49747.8</v>
      </c>
      <c r="E20" s="55">
        <f t="shared" si="0"/>
        <v>100</v>
      </c>
    </row>
    <row r="21" spans="1:5" ht="24.75" customHeight="1">
      <c r="A21" s="31">
        <v>41040000</v>
      </c>
      <c r="B21" s="33" t="s">
        <v>45</v>
      </c>
      <c r="C21" s="48">
        <v>5108.223</v>
      </c>
      <c r="D21" s="48">
        <v>4746.556</v>
      </c>
      <c r="E21" s="55">
        <f t="shared" si="0"/>
        <v>92.91990580677466</v>
      </c>
    </row>
    <row r="22" spans="1:5" ht="25.5" customHeight="1" thickBot="1">
      <c r="A22" s="31">
        <v>41050000</v>
      </c>
      <c r="B22" s="32" t="s">
        <v>46</v>
      </c>
      <c r="C22" s="48">
        <v>95916.947</v>
      </c>
      <c r="D22" s="48">
        <v>92592.834</v>
      </c>
      <c r="E22" s="55">
        <f t="shared" si="0"/>
        <v>96.53438406458037</v>
      </c>
    </row>
    <row r="23" spans="1:7" ht="29.25" customHeight="1" thickBot="1">
      <c r="A23" s="34"/>
      <c r="B23" s="36" t="s">
        <v>9</v>
      </c>
      <c r="C23" s="56">
        <f>C18+C17</f>
        <v>183684.77000000002</v>
      </c>
      <c r="D23" s="56">
        <f>D18+D17</f>
        <v>184985.91611000002</v>
      </c>
      <c r="E23" s="53">
        <f t="shared" si="0"/>
        <v>100.7083581888689</v>
      </c>
      <c r="G23" s="35"/>
    </row>
    <row r="24" spans="1:5" ht="41.25" customHeight="1" thickBot="1">
      <c r="A24" s="8"/>
      <c r="B24" s="37" t="s">
        <v>26</v>
      </c>
      <c r="C24" s="9"/>
      <c r="D24" s="9">
        <v>0</v>
      </c>
      <c r="E24" s="10">
        <f aca="true" t="shared" si="1" ref="E24:E34">IF(C24=0,"",IF(D24/C24*100&gt;=200,"В/100",D24/C24*100))</f>
      </c>
    </row>
    <row r="25" spans="1:5" ht="21.75" customHeight="1" thickBot="1">
      <c r="A25" s="68" t="s">
        <v>11</v>
      </c>
      <c r="B25" s="69"/>
      <c r="C25" s="69"/>
      <c r="D25" s="69"/>
      <c r="E25" s="70"/>
    </row>
    <row r="26" spans="1:5" ht="22.5" customHeight="1">
      <c r="A26" s="57" t="s">
        <v>31</v>
      </c>
      <c r="B26" s="58" t="s">
        <v>12</v>
      </c>
      <c r="C26" s="59">
        <v>2038.962</v>
      </c>
      <c r="D26" s="59">
        <v>1661.265</v>
      </c>
      <c r="E26" s="60">
        <f t="shared" si="1"/>
        <v>81.47601573741935</v>
      </c>
    </row>
    <row r="27" spans="1:5" ht="30" customHeight="1">
      <c r="A27" s="57" t="s">
        <v>32</v>
      </c>
      <c r="B27" s="58" t="s">
        <v>13</v>
      </c>
      <c r="C27" s="59">
        <v>66836.625</v>
      </c>
      <c r="D27" s="59">
        <v>60123.693</v>
      </c>
      <c r="E27" s="60">
        <f t="shared" si="1"/>
        <v>89.95620739377549</v>
      </c>
    </row>
    <row r="28" spans="1:5" ht="19.5" customHeight="1">
      <c r="A28" s="57" t="s">
        <v>33</v>
      </c>
      <c r="B28" s="58" t="s">
        <v>14</v>
      </c>
      <c r="C28" s="59">
        <v>36376.351</v>
      </c>
      <c r="D28" s="59">
        <v>27586.495</v>
      </c>
      <c r="E28" s="60">
        <f t="shared" si="1"/>
        <v>75.83634488242099</v>
      </c>
    </row>
    <row r="29" spans="1:5" ht="25.5" customHeight="1">
      <c r="A29" s="57" t="s">
        <v>34</v>
      </c>
      <c r="B29" s="58" t="s">
        <v>19</v>
      </c>
      <c r="C29" s="59">
        <v>84312.468</v>
      </c>
      <c r="D29" s="59">
        <v>80672.646</v>
      </c>
      <c r="E29" s="60">
        <f t="shared" si="1"/>
        <v>95.68293742747514</v>
      </c>
    </row>
    <row r="30" spans="1:5" ht="25.5" customHeight="1">
      <c r="A30" s="57" t="s">
        <v>35</v>
      </c>
      <c r="B30" s="58" t="s">
        <v>15</v>
      </c>
      <c r="C30" s="59">
        <v>2723.1</v>
      </c>
      <c r="D30" s="59">
        <v>2136.836</v>
      </c>
      <c r="E30" s="60">
        <f>IF(C30=0,"",IF(D30/C30*100&gt;=200,"В/100",D30/C30*100))</f>
        <v>78.47071352502661</v>
      </c>
    </row>
    <row r="31" spans="1:5" ht="25.5" customHeight="1">
      <c r="A31" s="57" t="s">
        <v>36</v>
      </c>
      <c r="B31" s="58" t="s">
        <v>16</v>
      </c>
      <c r="C31" s="59">
        <v>990.744</v>
      </c>
      <c r="D31" s="59">
        <v>757.554</v>
      </c>
      <c r="E31" s="60">
        <f>IF(C31=0,"",IF(D31/C31*100&gt;=200,"В/100",D31/C31*100))</f>
        <v>76.46314285022164</v>
      </c>
    </row>
    <row r="32" spans="1:5" ht="30" customHeight="1">
      <c r="A32" s="57" t="s">
        <v>37</v>
      </c>
      <c r="B32" s="58" t="s">
        <v>48</v>
      </c>
      <c r="C32" s="59">
        <v>206</v>
      </c>
      <c r="D32" s="59">
        <v>7.309</v>
      </c>
      <c r="E32" s="60">
        <f t="shared" si="1"/>
        <v>3.5480582524271846</v>
      </c>
    </row>
    <row r="33" spans="1:5" ht="29.25" customHeight="1" thickBot="1">
      <c r="A33" s="61" t="s">
        <v>47</v>
      </c>
      <c r="B33" s="62" t="s">
        <v>17</v>
      </c>
      <c r="C33" s="59">
        <v>8711.502</v>
      </c>
      <c r="D33" s="59">
        <v>8624.041</v>
      </c>
      <c r="E33" s="63">
        <f t="shared" si="1"/>
        <v>98.99602846902863</v>
      </c>
    </row>
    <row r="34" spans="1:5" s="13" customFormat="1" ht="23.25" customHeight="1" thickBot="1">
      <c r="A34" s="11"/>
      <c r="B34" s="12" t="s">
        <v>18</v>
      </c>
      <c r="C34" s="14">
        <f>SUM(C26:C33)</f>
        <v>202195.752</v>
      </c>
      <c r="D34" s="14">
        <f>SUM(D26:D33)</f>
        <v>181569.839</v>
      </c>
      <c r="E34" s="10">
        <f t="shared" si="1"/>
        <v>89.79903741993552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2019-06-24T09:23:51Z</cp:lastPrinted>
  <dcterms:created xsi:type="dcterms:W3CDTF">2015-04-06T06:03:14Z</dcterms:created>
  <dcterms:modified xsi:type="dcterms:W3CDTF">2019-07-01T12:49:34Z</dcterms:modified>
  <cp:category/>
  <cp:version/>
  <cp:contentType/>
  <cp:contentStatus/>
</cp:coreProperties>
</file>